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жидаемое к бюджету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<sst xmlns="http://schemas.openxmlformats.org/spreadsheetml/2006/main" count="114" uniqueCount="114">
  <si>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 xml:space="preserve">Ожидаемое исполнение  бюджета </t>
  </si>
  <si>
    <t xml:space="preserve">                                                                                                                                                       </t>
  </si>
  <si>
    <t>Код бюджетной классификации Российской Федерации</t>
  </si>
  <si>
    <t>Наименование доходов</t>
  </si>
  <si>
    <t>Отклонение ожидаемого от уточненного годового плана</t>
  </si>
  <si>
    <t>% исполнения от ожидаемого исполнения</t>
  </si>
  <si>
    <t>1 00 00000 00 0000 000</t>
  </si>
  <si>
    <t>НАЛОГОВЫЕ  И НЕНАЛОГОВЫЕ ДОХОДЫ</t>
  </si>
  <si>
    <t>НАЛОГОВЫЕ ДОХОДЫ</t>
  </si>
  <si>
    <t>1 01 00000 00 0000 110</t>
  </si>
  <si>
    <t>НАЛОГИ НА ПРИБЫЛЬ,ДОХОДЫ</t>
  </si>
  <si>
    <t>1 01 02000 01 0000 110</t>
  </si>
  <si>
    <t>Налог на доходы физических лиц</t>
  </si>
  <si>
    <t>1 03 00000 00 0000 000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</si>
  <si>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</si>
  <si>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</si>
  <si>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</si>
  <si>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</si>
  <si>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</si>
  <si>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</si>
  <si>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</si>
  <si>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</si>
  <si>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</si>
  <si>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</si>
  <si>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</si>
  <si>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</si>
  <si>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</si>
  <si>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</si>
  <si>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</si>
  <si>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НЕНАЛОГОВЫЕ ДОХОДЫ</t>
  </si>
  <si>
    <t>1 11 05000 00 0000 000</t>
  </si>
  <si>
    <t>1 11 09000 00 0000 000</t>
  </si>
  <si>
    <t>Прочие доходы от использования имущества и прав, находящихся в государственной и муниципальной собственности</t>
  </si>
  <si>
    <t>1 11 07000 00 0000 000</t>
  </si>
  <si>
    <t>Платежи от государственных и муниципальных унитарных предприятий</t>
  </si>
  <si>
    <t>1 12 00000 00 0000 000</t>
  </si>
  <si>
    <t>Плата за негативное воздействие на окружающую среду</t>
  </si>
  <si>
    <t>1 13 02000 00 0000 000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</si>
  <si>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</si>
  <si>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</si>
  <si>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</si>
  <si>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</si>
  <si>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</si>
  <si>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1 14 13000 00 0000 000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</si>
  <si>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</si>
  <si>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1 16 00000 00 0000 000</t>
  </si>
  <si>
    <t>1 17 05000 00 0000 000</t>
  </si>
  <si>
    <t>2 00 00000 00 0000 000</t>
  </si>
  <si>
    <t>БЕЗВОЗМЕЗДНЫЕ ПОСТУПЛЕНИЯ</t>
  </si>
  <si>
    <t>2 02 10000 00 0000 000</t>
  </si>
  <si>
    <t>Дотации бюджетам бюджетной системы Российской Федерации</t>
  </si>
  <si>
    <t>2 02 20000 00 0000 000</t>
  </si>
  <si>
    <t>Субсидии бюджетам бюджетной системы Российской Федерации (межбюджетные субсидии)</t>
  </si>
  <si>
    <t>2 02 30000 00 0000 000</t>
  </si>
  <si>
    <t>Субвенции бюджетам бюджетной системы Российской Федерации</t>
  </si>
  <si>
    <t>202 40000 00 0000 000</t>
  </si>
  <si>
    <t>Иные межбюджетные трансферты</t>
  </si>
  <si>
    <t>2 07 00000 00 0000 000</t>
  </si>
  <si>
    <t>Прочие безвозмездные поступления</t>
  </si>
  <si>
    <t>2 19 00000 00 0000 000</t>
  </si>
  <si>
    <t>ВСЕГО ДОХОДОВ</t>
  </si>
  <si>
    <t>ВСЕГО РАСХОДОВ</t>
  </si>
  <si>
    <r>
      <t xml:space="preserve">                                                                                                                                                    </t>
    </r>
    <r>
      <rPr>
        <sz val="14"/>
        <color indexed="8"/>
        <rFont val="Times New Roman"/>
        <family val="1"/>
      </rPr>
      <t>(тыс. рублей)</t>
    </r>
  </si>
  <si>
    <t>1 0500000 00 0000 000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</si>
  <si>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</si>
  <si>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</si>
  <si>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</si>
  <si>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 xml:space="preserve">4. ЖИЛИЩНО-КОММУНАЛЬНОЕ ХОЗЯЙСТВО </t>
  </si>
  <si>
    <t>5. ОХРАНА ОКРУЖАЮЩЕЙ СРЕДЫ</t>
  </si>
  <si>
    <t>6. ОБРАЗОВАНИЕ</t>
  </si>
  <si>
    <t>7. КУЛЬТУРА, КИНЕМАТОГРАФИЯ</t>
  </si>
  <si>
    <t>8. СОЦИАЛЬНАЯ ПОЛИТИКА</t>
  </si>
  <si>
    <t>9. ФИЗИЧЕСКАЯ КУЛЬТУРА И СПОРТ</t>
  </si>
  <si>
    <t>10. СРЕДСТВА МАССОВОЙ ИНФОРМАЦИИ</t>
  </si>
  <si>
    <t>ДЕФИЦИТ  (-),  ПРОФИЦИТ (+)</t>
  </si>
  <si>
    <t>ИСТОЧНИКИ ФИНАНСИРОВАНИЯ ДЕФИЦИТА БЮДЖЕТА: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</si>
  <si>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</si>
  <si>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</si>
  <si>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</si>
  <si>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</si>
  <si>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</si>
  <si>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</si>
  <si>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</si>
  <si>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</si>
  <si>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</si>
  <si>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</si>
  <si>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Изменение остатков средств на счетах по учету средств бюджета</t>
  </si>
  <si>
    <t>1 05 01000 00 0000 110</t>
  </si>
  <si>
    <t xml:space="preserve"> Налог,    взимаемый  в  связи  с   применением    упрощенной  системы налогообложения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</si>
  <si>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</si>
  <si>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</si>
  <si>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ТОВАРЫ (РАБОТЫ, УСЛУГИ), РЕАЛИЗУЕМЫЕ НА ТЕРРИТОРИИ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</si>
  <si>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</si>
  <si>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</si>
  <si>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ШТРАФЫ, САНКЦИИ, ВОЗМЕЩЕНИЕ УЩЕРБА</t>
  </si>
  <si>
    <t>ДОХОДЫ ОТ ПРОДАЖИ МАТЕРИАЛЬНЫХ И НЕМАТЕРИАЛЬНЫХ АКТИВОВ</t>
  </si>
  <si>
    <t>1 14 00000 00 0000 000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</si>
  <si>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</si>
  <si>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</si>
  <si>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И КОМПЕНСАЦИИ ЗАТРАТ ГОСУДАРСТВА</t>
  </si>
  <si>
    <t>1 13 00000 00 0000 000</t>
  </si>
  <si>
    <t>ПЛАТЕЖИ ПРИ ПОЛЬЗОВАНИИ ПРИРОДНЫМИ РЕСУРСАМИ</t>
  </si>
  <si>
    <t>1 13 02000 00 0000 130</t>
  </si>
  <si>
    <t>Инициативные платежи</t>
  </si>
  <si>
    <t>1 17 15000 00 0000 150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</si>
  <si>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</si>
  <si>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</si>
  <si>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</si>
  <si>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</si>
  <si>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</si>
  <si>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городского округа город Кулебаки за 2022 год</t>
  </si>
  <si>
    <t>Уточнённый годовой план на 01.10.2022 года</t>
  </si>
  <si>
    <t>Ожидаемое исполнение за 2022г.</t>
  </si>
  <si>
    <t>Первона-чальный годовой план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</si>
</sst>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72" fontId="49" fillId="0" borderId="10" xfId="0" applyNumberFormat="1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49" fontId="46" fillId="34" borderId="10" xfId="0" applyNumberFormat="1" applyFont="1" applyFill="1" applyBorder="1" applyAlignment="1" applyProtection="1">
      <alignment horizontal="center" wrapText="1"/>
      <protection locked="0"/>
    </xf>
    <xf numFmtId="49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48" fillId="0" borderId="11" xfId="0" applyFont="1" applyBorder="1" applyAlignment="1">
      <alignment horizontal="left" wrapText="1"/>
    </xf>
    <xf numFmtId="172" fontId="47" fillId="0" borderId="11" xfId="0" applyNumberFormat="1" applyFont="1" applyBorder="1" applyAlignment="1">
      <alignment horizontal="center" vertical="center"/>
    </xf>
    <xf numFmtId="172" fontId="47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center" vertical="center"/>
    </xf>
    <xf numFmtId="172" fontId="49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3.140625" style="0" customWidth="1"/>
    <col min="2" max="2" width="32.140625" style="0" customWidth="1"/>
    <col min="3" max="3" width="17.00390625" style="0" customWidth="1"/>
    <col min="4" max="4" width="18.28125" style="0" customWidth="1"/>
    <col min="5" max="5" width="16.57421875" style="0" customWidth="1"/>
    <col min="6" max="6" width="15.140625" style="0" customWidth="1"/>
    <col min="7" max="7" width="14.28125" style="0" customWidth="1"/>
  </cols>
  <sheetData>
    <row r="2" spans="1:7" ht="34.5" customHeight="1">
      <c r="A2" s="51" t="s">
        <v>0</v>
      </c>
      <c r="B2" s="52"/>
      <c r="C2" s="52"/>
      <c r="D2" s="52"/>
      <c r="E2" s="52"/>
      <c r="F2" s="52"/>
      <c r="G2" s="52"/>
    </row>
    <row r="3" spans="1:7" ht="21">
      <c r="A3" s="51" t="s">
        <v>110</v>
      </c>
      <c r="B3" s="52"/>
      <c r="C3" s="52"/>
      <c r="D3" s="52"/>
      <c r="E3" s="52"/>
      <c r="F3" s="52"/>
      <c r="G3" s="52"/>
    </row>
    <row r="4" ht="15.75">
      <c r="A4" s="1" t="s">
        <v>1</v>
      </c>
    </row>
    <row r="5" ht="18.75">
      <c r="A5" s="1" t="s">
        <v>62</v>
      </c>
    </row>
    <row r="6" spans="1:7" ht="15.75" customHeight="1">
      <c r="A6" s="43" t="s">
        <v>2</v>
      </c>
      <c r="B6" s="43" t="s">
        <v>3</v>
      </c>
      <c r="C6" s="48" t="s">
        <v>113</v>
      </c>
      <c r="D6" s="48" t="s">
        <v>111</v>
      </c>
      <c r="E6" s="48" t="s">
        <v>112</v>
      </c>
      <c r="F6" s="48" t="s">
        <v>4</v>
      </c>
      <c r="G6" s="48" t="s">
        <v>5</v>
      </c>
    </row>
    <row r="7" spans="1:7" ht="15">
      <c r="A7" s="44"/>
      <c r="B7" s="46"/>
      <c r="C7" s="49"/>
      <c r="D7" s="49"/>
      <c r="E7" s="50"/>
      <c r="F7" s="50"/>
      <c r="G7" s="50"/>
    </row>
    <row r="8" spans="1:7" ht="78.75" customHeight="1">
      <c r="A8" s="45"/>
      <c r="B8" s="47"/>
      <c r="C8" s="49"/>
      <c r="D8" s="49"/>
      <c r="E8" s="50"/>
      <c r="F8" s="50"/>
      <c r="G8" s="50"/>
    </row>
    <row r="9" spans="1:7" ht="31.5">
      <c r="A9" s="34" t="s">
        <v>6</v>
      </c>
      <c r="B9" s="6" t="s">
        <v>7</v>
      </c>
      <c r="C9" s="7">
        <f>C10+C25</f>
        <v>459776.80000000005</v>
      </c>
      <c r="D9" s="7">
        <f>D10+D25</f>
        <v>502906.30000000005</v>
      </c>
      <c r="E9" s="7">
        <f>E10+E25</f>
        <v>558892.9</v>
      </c>
      <c r="F9" s="7">
        <f>E9-D9</f>
        <v>55986.59999999998</v>
      </c>
      <c r="G9" s="2">
        <f>E9/D9*100</f>
        <v>111.13261058769794</v>
      </c>
    </row>
    <row r="10" spans="1:7" ht="18.75">
      <c r="A10" s="6"/>
      <c r="B10" s="6" t="s">
        <v>8</v>
      </c>
      <c r="C10" s="2">
        <f>C11+C13+C15+C20+C23+C24</f>
        <v>427114.4</v>
      </c>
      <c r="D10" s="2">
        <f>D11+D13+D15+D20+D23+D24</f>
        <v>458271.70000000007</v>
      </c>
      <c r="E10" s="2">
        <f>E11+E13+E15+E20+E23+E24</f>
        <v>509177</v>
      </c>
      <c r="F10" s="2">
        <f>F11+F13+F15+F20+F23+F24</f>
        <v>50905.29999999999</v>
      </c>
      <c r="G10" s="2">
        <f aca="true" t="shared" si="0" ref="G10:G49">E10/D10*100</f>
        <v>111.1081046462175</v>
      </c>
    </row>
    <row r="11" spans="1:7" ht="31.5">
      <c r="A11" s="34" t="s">
        <v>9</v>
      </c>
      <c r="B11" s="34" t="s">
        <v>10</v>
      </c>
      <c r="C11" s="11">
        <f>C12</f>
        <v>334571.6</v>
      </c>
      <c r="D11" s="11">
        <f>D12</f>
        <v>362395.8</v>
      </c>
      <c r="E11" s="11">
        <f>E12</f>
        <v>406108.8</v>
      </c>
      <c r="F11" s="7">
        <f aca="true" t="shared" si="1" ref="F11:F60">E11-D11</f>
        <v>43713</v>
      </c>
      <c r="G11" s="2">
        <f t="shared" si="0"/>
        <v>112.06222588672385</v>
      </c>
    </row>
    <row r="12" spans="1:7" ht="31.5">
      <c r="A12" s="34" t="s">
        <v>11</v>
      </c>
      <c r="B12" s="8" t="s">
        <v>12</v>
      </c>
      <c r="C12" s="13">
        <v>334571.6</v>
      </c>
      <c r="D12" s="13">
        <v>362395.8</v>
      </c>
      <c r="E12" s="13">
        <v>406108.8</v>
      </c>
      <c r="F12" s="10">
        <f t="shared" si="1"/>
        <v>43713</v>
      </c>
      <c r="G12" s="9">
        <f t="shared" si="0"/>
        <v>112.06222588672385</v>
      </c>
    </row>
    <row r="13" spans="1:7" ht="82.5" customHeight="1">
      <c r="A13" s="34" t="s">
        <v>13</v>
      </c>
      <c r="B13" s="34" t="s">
        <v>91</v>
      </c>
      <c r="C13" s="37">
        <v>14332.2</v>
      </c>
      <c r="D13" s="37">
        <v>14332.2</v>
      </c>
      <c r="E13" s="11">
        <v>18713.6</v>
      </c>
      <c r="F13" s="7">
        <f t="shared" si="1"/>
        <v>4381.399999999998</v>
      </c>
      <c r="G13" s="2">
        <f t="shared" si="0"/>
        <v>130.57032416516654</v>
      </c>
    </row>
    <row r="14" spans="1:7" ht="72" customHeight="1">
      <c r="A14" s="39" t="s">
        <v>106</v>
      </c>
      <c r="B14" s="39" t="s">
        <v>105</v>
      </c>
      <c r="C14" s="40">
        <f>C13</f>
        <v>14332.2</v>
      </c>
      <c r="D14" s="40">
        <f>D13</f>
        <v>14332.2</v>
      </c>
      <c r="E14" s="40">
        <f>E13</f>
        <v>18713.6</v>
      </c>
      <c r="F14" s="40">
        <f>F13</f>
        <v>4381.399999999998</v>
      </c>
      <c r="G14" s="40">
        <f>G13</f>
        <v>130.57032416516654</v>
      </c>
    </row>
    <row r="15" spans="1:7" ht="31.5">
      <c r="A15" s="24" t="s">
        <v>63</v>
      </c>
      <c r="B15" s="36" t="s">
        <v>14</v>
      </c>
      <c r="C15" s="25">
        <f>C16+C17+C18+C19</f>
        <v>36690.1</v>
      </c>
      <c r="D15" s="25">
        <f>D16+D17+D18+D19</f>
        <v>40023.200000000004</v>
      </c>
      <c r="E15" s="25">
        <f>E16+E17+E18+E19</f>
        <v>44416.3</v>
      </c>
      <c r="F15" s="26">
        <f t="shared" si="1"/>
        <v>4393.0999999999985</v>
      </c>
      <c r="G15" s="25">
        <f t="shared" si="0"/>
        <v>110.97638369745546</v>
      </c>
    </row>
    <row r="16" spans="1:7" ht="47.25" customHeight="1">
      <c r="A16" s="30" t="s">
        <v>87</v>
      </c>
      <c r="B16" s="31" t="s">
        <v>88</v>
      </c>
      <c r="C16" s="12">
        <v>27714.2</v>
      </c>
      <c r="D16" s="12">
        <v>31047.3</v>
      </c>
      <c r="E16" s="12">
        <v>36433.6</v>
      </c>
      <c r="F16" s="10">
        <f t="shared" si="1"/>
        <v>5386.299999999999</v>
      </c>
      <c r="G16" s="9">
        <f t="shared" si="0"/>
        <v>117.3486905463599</v>
      </c>
    </row>
    <row r="17" spans="1:7" ht="47.25">
      <c r="A17" s="27" t="s">
        <v>15</v>
      </c>
      <c r="B17" s="27" t="s">
        <v>16</v>
      </c>
      <c r="C17" s="38">
        <v>0</v>
      </c>
      <c r="D17" s="38">
        <v>0</v>
      </c>
      <c r="E17" s="28">
        <v>120</v>
      </c>
      <c r="F17" s="29">
        <f t="shared" si="1"/>
        <v>120</v>
      </c>
      <c r="G17" s="9"/>
    </row>
    <row r="18" spans="1:7" ht="47.25">
      <c r="A18" s="8" t="s">
        <v>17</v>
      </c>
      <c r="B18" s="8" t="s">
        <v>18</v>
      </c>
      <c r="C18" s="13">
        <v>8827.5</v>
      </c>
      <c r="D18" s="13">
        <v>8827.5</v>
      </c>
      <c r="E18" s="12">
        <v>7789.9</v>
      </c>
      <c r="F18" s="10">
        <f t="shared" si="1"/>
        <v>-1037.6000000000004</v>
      </c>
      <c r="G18" s="9">
        <f t="shared" si="0"/>
        <v>88.24582271311243</v>
      </c>
    </row>
    <row r="19" spans="1:7" ht="31.5">
      <c r="A19" s="8" t="s">
        <v>19</v>
      </c>
      <c r="B19" s="8" t="s">
        <v>20</v>
      </c>
      <c r="C19" s="13">
        <v>148.4</v>
      </c>
      <c r="D19" s="13">
        <v>148.4</v>
      </c>
      <c r="E19" s="12">
        <v>72.8</v>
      </c>
      <c r="F19" s="10">
        <f t="shared" si="1"/>
        <v>-75.60000000000001</v>
      </c>
      <c r="G19" s="9">
        <f t="shared" si="0"/>
        <v>49.056603773584904</v>
      </c>
    </row>
    <row r="20" spans="1:7" ht="31.5">
      <c r="A20" s="34" t="s">
        <v>21</v>
      </c>
      <c r="B20" s="33" t="s">
        <v>22</v>
      </c>
      <c r="C20" s="11">
        <f>C21+C22</f>
        <v>36733.600000000006</v>
      </c>
      <c r="D20" s="11">
        <f>D21+D22</f>
        <v>36733.600000000006</v>
      </c>
      <c r="E20" s="11">
        <f>E21+E22</f>
        <v>35164</v>
      </c>
      <c r="F20" s="7">
        <f t="shared" si="1"/>
        <v>-1569.6000000000058</v>
      </c>
      <c r="G20" s="2">
        <f t="shared" si="0"/>
        <v>95.72707276172223</v>
      </c>
    </row>
    <row r="21" spans="1:7" ht="31.5">
      <c r="A21" s="8" t="s">
        <v>23</v>
      </c>
      <c r="B21" s="8" t="s">
        <v>24</v>
      </c>
      <c r="C21" s="13">
        <v>19590.2</v>
      </c>
      <c r="D21" s="13">
        <v>19590.2</v>
      </c>
      <c r="E21" s="12">
        <v>19590.2</v>
      </c>
      <c r="F21" s="10">
        <f t="shared" si="1"/>
        <v>0</v>
      </c>
      <c r="G21" s="9">
        <f t="shared" si="0"/>
        <v>100</v>
      </c>
    </row>
    <row r="22" spans="1:7" ht="31.5">
      <c r="A22" s="8" t="s">
        <v>25</v>
      </c>
      <c r="B22" s="32" t="s">
        <v>26</v>
      </c>
      <c r="C22" s="13">
        <v>17143.4</v>
      </c>
      <c r="D22" s="13">
        <v>17143.4</v>
      </c>
      <c r="E22" s="12">
        <v>15573.8</v>
      </c>
      <c r="F22" s="10">
        <f t="shared" si="1"/>
        <v>-1569.6000000000022</v>
      </c>
      <c r="G22" s="9">
        <f t="shared" si="0"/>
        <v>90.84428993081885</v>
      </c>
    </row>
    <row r="23" spans="1:7" ht="31.5">
      <c r="A23" s="34" t="s">
        <v>27</v>
      </c>
      <c r="B23" s="34" t="s">
        <v>28</v>
      </c>
      <c r="C23" s="37">
        <v>4786.9</v>
      </c>
      <c r="D23" s="37">
        <v>4786.9</v>
      </c>
      <c r="E23" s="11">
        <v>4786.9</v>
      </c>
      <c r="F23" s="7">
        <f t="shared" si="1"/>
        <v>0</v>
      </c>
      <c r="G23" s="2">
        <f t="shared" si="0"/>
        <v>100</v>
      </c>
    </row>
    <row r="24" spans="1:7" ht="94.5">
      <c r="A24" s="34" t="s">
        <v>90</v>
      </c>
      <c r="B24" s="34" t="s">
        <v>89</v>
      </c>
      <c r="C24" s="37">
        <v>0</v>
      </c>
      <c r="D24" s="37">
        <v>0</v>
      </c>
      <c r="E24" s="11">
        <v>-12.6</v>
      </c>
      <c r="F24" s="7">
        <f t="shared" si="1"/>
        <v>-12.6</v>
      </c>
      <c r="G24" s="2">
        <v>100</v>
      </c>
    </row>
    <row r="25" spans="1:7" ht="18.75">
      <c r="A25" s="6"/>
      <c r="B25" s="6" t="s">
        <v>29</v>
      </c>
      <c r="C25" s="2">
        <f>C26+C30+C32+C34+C38+C39</f>
        <v>32662.399999999998</v>
      </c>
      <c r="D25" s="2">
        <f>D26+D30+D32+D34+D38+D39</f>
        <v>44634.6</v>
      </c>
      <c r="E25" s="2">
        <f>E26+E30+E32+E34+E38+E39</f>
        <v>49715.899999999994</v>
      </c>
      <c r="F25" s="2">
        <f>F26+F30+F32+F34+F38+F39</f>
        <v>5081.300000000001</v>
      </c>
      <c r="G25" s="2">
        <f>E25/D25*100</f>
        <v>111.3842176248919</v>
      </c>
    </row>
    <row r="26" spans="1:7" ht="117" customHeight="1">
      <c r="A26" s="6" t="s">
        <v>98</v>
      </c>
      <c r="B26" s="6" t="s">
        <v>97</v>
      </c>
      <c r="C26" s="2">
        <f>C27+C28+C29</f>
        <v>18765.8</v>
      </c>
      <c r="D26" s="2">
        <f>D27+D28+D29</f>
        <v>20565.8</v>
      </c>
      <c r="E26" s="2">
        <f>E27+E28+E29</f>
        <v>24373</v>
      </c>
      <c r="F26" s="2">
        <f>F27+F28+F29</f>
        <v>3807.2000000000007</v>
      </c>
      <c r="G26" s="2">
        <f>E26/D26*100</f>
        <v>118.51228738974416</v>
      </c>
    </row>
    <row r="27" spans="1:7" ht="189">
      <c r="A27" s="8" t="s">
        <v>30</v>
      </c>
      <c r="B27" s="8" t="s">
        <v>92</v>
      </c>
      <c r="C27" s="13">
        <v>14108</v>
      </c>
      <c r="D27" s="13">
        <v>14108</v>
      </c>
      <c r="E27" s="12">
        <v>16069.1</v>
      </c>
      <c r="F27" s="10">
        <f t="shared" si="1"/>
        <v>1961.1000000000004</v>
      </c>
      <c r="G27" s="9">
        <f t="shared" si="0"/>
        <v>113.90062375956904</v>
      </c>
    </row>
    <row r="28" spans="1:7" ht="76.5" customHeight="1">
      <c r="A28" s="8" t="s">
        <v>31</v>
      </c>
      <c r="B28" s="8" t="s">
        <v>32</v>
      </c>
      <c r="C28" s="14">
        <v>3701.6</v>
      </c>
      <c r="D28" s="14">
        <v>3701.6</v>
      </c>
      <c r="E28" s="12">
        <v>3939.9</v>
      </c>
      <c r="F28" s="10">
        <f t="shared" si="1"/>
        <v>238.30000000000018</v>
      </c>
      <c r="G28" s="9">
        <f t="shared" si="0"/>
        <v>106.4377566457748</v>
      </c>
    </row>
    <row r="29" spans="1:7" ht="55.5" customHeight="1">
      <c r="A29" s="8" t="s">
        <v>33</v>
      </c>
      <c r="B29" s="8" t="s">
        <v>34</v>
      </c>
      <c r="C29" s="13">
        <v>956.2</v>
      </c>
      <c r="D29" s="13">
        <v>2756.2</v>
      </c>
      <c r="E29" s="13">
        <v>4364</v>
      </c>
      <c r="F29" s="10">
        <f t="shared" si="1"/>
        <v>1607.8000000000002</v>
      </c>
      <c r="G29" s="9">
        <f t="shared" si="0"/>
        <v>158.33393803062188</v>
      </c>
    </row>
    <row r="30" spans="1:7" ht="67.5" customHeight="1">
      <c r="A30" s="34" t="s">
        <v>35</v>
      </c>
      <c r="B30" s="34" t="s">
        <v>101</v>
      </c>
      <c r="C30" s="14">
        <v>1171.6</v>
      </c>
      <c r="D30" s="14">
        <v>1171.6</v>
      </c>
      <c r="E30" s="12">
        <v>1300</v>
      </c>
      <c r="F30" s="10">
        <f t="shared" si="1"/>
        <v>128.4000000000001</v>
      </c>
      <c r="G30" s="9">
        <f t="shared" si="0"/>
        <v>110.95937179924891</v>
      </c>
    </row>
    <row r="31" spans="1:7" ht="67.5" customHeight="1">
      <c r="A31" s="34" t="s">
        <v>102</v>
      </c>
      <c r="B31" s="34" t="s">
        <v>36</v>
      </c>
      <c r="C31" s="14">
        <f>C30</f>
        <v>1171.6</v>
      </c>
      <c r="D31" s="14">
        <f>D30</f>
        <v>1171.6</v>
      </c>
      <c r="E31" s="14">
        <f>E30</f>
        <v>1300</v>
      </c>
      <c r="F31" s="14">
        <f>F30</f>
        <v>128.4000000000001</v>
      </c>
      <c r="G31" s="14">
        <f>G30</f>
        <v>110.95937179924891</v>
      </c>
    </row>
    <row r="32" spans="1:7" ht="63" customHeight="1">
      <c r="A32" s="34" t="s">
        <v>100</v>
      </c>
      <c r="B32" s="34" t="s">
        <v>99</v>
      </c>
      <c r="C32" s="14">
        <f>C33</f>
        <v>3981.6</v>
      </c>
      <c r="D32" s="14">
        <f>D33</f>
        <v>4733.6</v>
      </c>
      <c r="E32" s="14">
        <f>E33</f>
        <v>6398.5</v>
      </c>
      <c r="F32" s="14">
        <f>F33</f>
        <v>1664.8999999999996</v>
      </c>
      <c r="G32" s="14">
        <f>G33</f>
        <v>135.17196214297783</v>
      </c>
    </row>
    <row r="33" spans="1:7" ht="30.75" customHeight="1">
      <c r="A33" s="34" t="s">
        <v>37</v>
      </c>
      <c r="B33" s="34" t="s">
        <v>38</v>
      </c>
      <c r="C33" s="13">
        <v>3981.6</v>
      </c>
      <c r="D33" s="13">
        <v>4733.6</v>
      </c>
      <c r="E33" s="13">
        <v>6398.5</v>
      </c>
      <c r="F33" s="10">
        <f t="shared" si="1"/>
        <v>1664.8999999999996</v>
      </c>
      <c r="G33" s="9">
        <f t="shared" si="0"/>
        <v>135.17196214297783</v>
      </c>
    </row>
    <row r="34" spans="1:7" ht="68.25" customHeight="1">
      <c r="A34" s="34" t="s">
        <v>96</v>
      </c>
      <c r="B34" s="34" t="s">
        <v>95</v>
      </c>
      <c r="C34" s="13">
        <f>C35+C36+C37</f>
        <v>8000</v>
      </c>
      <c r="D34" s="13">
        <f>D35+D36+D37</f>
        <v>16420</v>
      </c>
      <c r="E34" s="13">
        <f>E35+E36+E37</f>
        <v>15265.199999999999</v>
      </c>
      <c r="F34" s="13">
        <f>F35+F36+F37</f>
        <v>-1154.7999999999997</v>
      </c>
      <c r="G34" s="9">
        <f t="shared" si="0"/>
        <v>92.96711327649207</v>
      </c>
    </row>
    <row r="35" spans="1:7" ht="81.75" customHeight="1">
      <c r="A35" s="34" t="s">
        <v>39</v>
      </c>
      <c r="B35" s="34" t="s">
        <v>40</v>
      </c>
      <c r="C35" s="2">
        <v>0</v>
      </c>
      <c r="D35" s="2">
        <v>0</v>
      </c>
      <c r="E35" s="12">
        <v>2334.8</v>
      </c>
      <c r="F35" s="10">
        <f t="shared" si="1"/>
        <v>2334.8</v>
      </c>
      <c r="G35" s="9">
        <v>100</v>
      </c>
    </row>
    <row r="36" spans="1:7" ht="94.5">
      <c r="A36" s="34" t="s">
        <v>41</v>
      </c>
      <c r="B36" s="34" t="s">
        <v>42</v>
      </c>
      <c r="C36" s="13">
        <v>4000</v>
      </c>
      <c r="D36" s="13">
        <v>12420</v>
      </c>
      <c r="E36" s="12">
        <v>12428.5</v>
      </c>
      <c r="F36" s="10">
        <f t="shared" si="1"/>
        <v>8.5</v>
      </c>
      <c r="G36" s="9">
        <f t="shared" si="0"/>
        <v>100.0684380032206</v>
      </c>
    </row>
    <row r="37" spans="1:7" ht="102.75" customHeight="1">
      <c r="A37" s="34" t="s">
        <v>43</v>
      </c>
      <c r="B37" s="17" t="s">
        <v>44</v>
      </c>
      <c r="C37" s="13">
        <v>4000</v>
      </c>
      <c r="D37" s="13">
        <v>4000</v>
      </c>
      <c r="E37" s="12">
        <v>501.9</v>
      </c>
      <c r="F37" s="10">
        <f t="shared" si="1"/>
        <v>-3498.1</v>
      </c>
      <c r="G37" s="9">
        <f t="shared" si="0"/>
        <v>12.5475</v>
      </c>
    </row>
    <row r="38" spans="1:7" ht="39.75" customHeight="1">
      <c r="A38" s="34" t="s">
        <v>45</v>
      </c>
      <c r="B38" s="34" t="s">
        <v>94</v>
      </c>
      <c r="C38" s="14">
        <v>743.4</v>
      </c>
      <c r="D38" s="14">
        <v>743.4</v>
      </c>
      <c r="E38" s="12">
        <v>1379</v>
      </c>
      <c r="F38" s="10">
        <f t="shared" si="1"/>
        <v>635.6</v>
      </c>
      <c r="G38" s="9">
        <f t="shared" si="0"/>
        <v>185.4990583804143</v>
      </c>
    </row>
    <row r="39" spans="1:7" ht="26.25" customHeight="1">
      <c r="A39" s="34" t="s">
        <v>46</v>
      </c>
      <c r="B39" s="33" t="s">
        <v>93</v>
      </c>
      <c r="C39" s="2">
        <v>0</v>
      </c>
      <c r="D39" s="2">
        <v>1000.2</v>
      </c>
      <c r="E39" s="2">
        <v>1000.2</v>
      </c>
      <c r="F39" s="7">
        <f t="shared" si="1"/>
        <v>0</v>
      </c>
      <c r="G39" s="2">
        <v>0</v>
      </c>
    </row>
    <row r="40" spans="1:7" ht="26.25" customHeight="1">
      <c r="A40" s="34" t="s">
        <v>104</v>
      </c>
      <c r="B40" s="33" t="s">
        <v>103</v>
      </c>
      <c r="C40" s="2">
        <f>C39</f>
        <v>0</v>
      </c>
      <c r="D40" s="2">
        <f>D39</f>
        <v>1000.2</v>
      </c>
      <c r="E40" s="2">
        <f>E39</f>
        <v>1000.2</v>
      </c>
      <c r="F40" s="2">
        <f>F39</f>
        <v>0</v>
      </c>
      <c r="G40" s="2">
        <f>G39</f>
        <v>0</v>
      </c>
    </row>
    <row r="41" spans="1:7" ht="37.5" customHeight="1">
      <c r="A41" s="34" t="s">
        <v>47</v>
      </c>
      <c r="B41" s="6" t="s">
        <v>48</v>
      </c>
      <c r="C41" s="7">
        <f>C42+C43+C44+C45+C46+C47+C48</f>
        <v>964236.7</v>
      </c>
      <c r="D41" s="7">
        <f>D42+D43+D44+D45+D46+D47+D48</f>
        <v>1172568.5</v>
      </c>
      <c r="E41" s="7">
        <f>E42+E43+E44+E45+E46+E47+E48</f>
        <v>1173227.8</v>
      </c>
      <c r="F41" s="7">
        <f>F42+F43+F44+F45+F46+F47+F48</f>
        <v>659.3000000000447</v>
      </c>
      <c r="G41" s="2">
        <f>E41/D41*100</f>
        <v>100.05622699228233</v>
      </c>
    </row>
    <row r="42" spans="1:7" ht="47.25">
      <c r="A42" s="34" t="s">
        <v>49</v>
      </c>
      <c r="B42" s="34" t="s">
        <v>50</v>
      </c>
      <c r="C42" s="14">
        <v>316179.3</v>
      </c>
      <c r="D42" s="13">
        <v>316179.3</v>
      </c>
      <c r="E42" s="13">
        <v>316179.3</v>
      </c>
      <c r="F42" s="7">
        <f t="shared" si="1"/>
        <v>0</v>
      </c>
      <c r="G42" s="2">
        <f t="shared" si="0"/>
        <v>100</v>
      </c>
    </row>
    <row r="43" spans="1:7" ht="66" customHeight="1">
      <c r="A43" s="34" t="s">
        <v>51</v>
      </c>
      <c r="B43" s="34" t="s">
        <v>52</v>
      </c>
      <c r="C43" s="14">
        <v>101518.4</v>
      </c>
      <c r="D43" s="13">
        <v>272228.1</v>
      </c>
      <c r="E43" s="13">
        <v>271307</v>
      </c>
      <c r="F43" s="7">
        <f t="shared" si="1"/>
        <v>-921.0999999999767</v>
      </c>
      <c r="G43" s="2">
        <f t="shared" si="0"/>
        <v>99.66164404042053</v>
      </c>
    </row>
    <row r="44" spans="1:7" ht="57.75" customHeight="1">
      <c r="A44" s="34" t="s">
        <v>53</v>
      </c>
      <c r="B44" s="34" t="s">
        <v>54</v>
      </c>
      <c r="C44" s="14">
        <v>546056.4</v>
      </c>
      <c r="D44" s="13">
        <v>559308.7</v>
      </c>
      <c r="E44" s="13">
        <v>560350.6</v>
      </c>
      <c r="F44" s="7">
        <f t="shared" si="1"/>
        <v>1041.9000000000233</v>
      </c>
      <c r="G44" s="2">
        <f t="shared" si="0"/>
        <v>100.1862835317956</v>
      </c>
    </row>
    <row r="45" spans="1:7" ht="42.75" customHeight="1">
      <c r="A45" s="34" t="s">
        <v>55</v>
      </c>
      <c r="B45" s="34" t="s">
        <v>56</v>
      </c>
      <c r="C45" s="14">
        <v>482.6</v>
      </c>
      <c r="D45" s="13">
        <v>16399.1</v>
      </c>
      <c r="E45" s="13">
        <v>16399.1</v>
      </c>
      <c r="F45" s="7">
        <f t="shared" si="1"/>
        <v>0</v>
      </c>
      <c r="G45" s="2">
        <f t="shared" si="0"/>
        <v>100</v>
      </c>
    </row>
    <row r="46" spans="1:7" ht="39.75" customHeight="1">
      <c r="A46" s="34" t="s">
        <v>57</v>
      </c>
      <c r="B46" s="34" t="s">
        <v>58</v>
      </c>
      <c r="C46" s="15">
        <v>0</v>
      </c>
      <c r="D46" s="15">
        <v>9700.6</v>
      </c>
      <c r="E46" s="15">
        <v>8612.8</v>
      </c>
      <c r="F46" s="7">
        <f t="shared" si="1"/>
        <v>-1087.800000000001</v>
      </c>
      <c r="G46" s="2">
        <f t="shared" si="0"/>
        <v>88.78626064367151</v>
      </c>
    </row>
    <row r="47" spans="1:7" ht="45.75" customHeight="1">
      <c r="A47" s="34" t="s">
        <v>108</v>
      </c>
      <c r="B47" s="34" t="s">
        <v>107</v>
      </c>
      <c r="C47" s="15">
        <v>0</v>
      </c>
      <c r="D47" s="15">
        <v>8286.2</v>
      </c>
      <c r="E47" s="15">
        <v>9912.5</v>
      </c>
      <c r="F47" s="7">
        <f t="shared" si="1"/>
        <v>1626.2999999999993</v>
      </c>
      <c r="G47" s="2">
        <f t="shared" si="0"/>
        <v>119.6266080953875</v>
      </c>
    </row>
    <row r="48" spans="1:7" ht="96" customHeight="1">
      <c r="A48" s="34" t="s">
        <v>59</v>
      </c>
      <c r="B48" s="34" t="s">
        <v>109</v>
      </c>
      <c r="C48" s="14">
        <v>0</v>
      </c>
      <c r="D48" s="13">
        <v>-9533.5</v>
      </c>
      <c r="E48" s="13">
        <v>-9533.5</v>
      </c>
      <c r="F48" s="7">
        <f>E48-D48</f>
        <v>0</v>
      </c>
      <c r="G48" s="2">
        <f t="shared" si="0"/>
        <v>100</v>
      </c>
    </row>
    <row r="49" spans="1:7" ht="23.25" customHeight="1">
      <c r="A49" s="3"/>
      <c r="B49" s="18" t="s">
        <v>60</v>
      </c>
      <c r="C49" s="41">
        <f>C9+C41</f>
        <v>1424013.5</v>
      </c>
      <c r="D49" s="41">
        <f>D9+D41</f>
        <v>1675474.8</v>
      </c>
      <c r="E49" s="41">
        <f>E9+E41</f>
        <v>1732120.7000000002</v>
      </c>
      <c r="F49" s="42">
        <f t="shared" si="1"/>
        <v>56645.90000000014</v>
      </c>
      <c r="G49" s="41">
        <f t="shared" si="0"/>
        <v>103.38088642097154</v>
      </c>
    </row>
    <row r="50" spans="1:7" ht="18.75">
      <c r="A50" s="3"/>
      <c r="B50" s="18" t="s">
        <v>61</v>
      </c>
      <c r="C50" s="41">
        <f>C51+C52+C53+C54+C55+C56+C57+C58+C59+C60</f>
        <v>1424013.5</v>
      </c>
      <c r="D50" s="41">
        <f>D51+D52+D53+D54+D55+D56+D57+D58+D59+D60</f>
        <v>1727731.1999999997</v>
      </c>
      <c r="E50" s="41">
        <f>E51+E52+E53+E54+E55+E56+E57+E58+E59+E60</f>
        <v>1733578.4999999998</v>
      </c>
      <c r="F50" s="42">
        <f t="shared" si="1"/>
        <v>5847.300000000047</v>
      </c>
      <c r="G50" s="41">
        <f>E50*100/D50</f>
        <v>100.33843806258751</v>
      </c>
    </row>
    <row r="51" spans="1:7" ht="48">
      <c r="A51" s="5" t="s">
        <v>76</v>
      </c>
      <c r="B51" s="19" t="s">
        <v>64</v>
      </c>
      <c r="C51" s="9">
        <v>105501</v>
      </c>
      <c r="D51" s="9">
        <v>122011.6</v>
      </c>
      <c r="E51" s="9">
        <v>121827.5</v>
      </c>
      <c r="F51" s="42">
        <f t="shared" si="1"/>
        <v>-184.10000000000582</v>
      </c>
      <c r="G51" s="41">
        <f aca="true" t="shared" si="2" ref="G51:G63">E51*100/D51</f>
        <v>99.84911270731635</v>
      </c>
    </row>
    <row r="52" spans="1:7" ht="63">
      <c r="A52" s="5" t="s">
        <v>77</v>
      </c>
      <c r="B52" s="20" t="s">
        <v>65</v>
      </c>
      <c r="C52" s="9">
        <v>17331.6</v>
      </c>
      <c r="D52" s="9">
        <v>17432.6</v>
      </c>
      <c r="E52" s="9">
        <v>17432.6</v>
      </c>
      <c r="F52" s="42">
        <f t="shared" si="1"/>
        <v>0</v>
      </c>
      <c r="G52" s="41">
        <f t="shared" si="2"/>
        <v>100</v>
      </c>
    </row>
    <row r="53" spans="1:7" ht="31.5">
      <c r="A53" s="5" t="s">
        <v>78</v>
      </c>
      <c r="B53" s="20" t="s">
        <v>66</v>
      </c>
      <c r="C53" s="9">
        <v>39331.8</v>
      </c>
      <c r="D53" s="9">
        <v>156200.6</v>
      </c>
      <c r="E53" s="9">
        <v>161269.4</v>
      </c>
      <c r="F53" s="42">
        <f t="shared" si="1"/>
        <v>5068.799999999988</v>
      </c>
      <c r="G53" s="41">
        <f t="shared" si="2"/>
        <v>103.24505795752384</v>
      </c>
    </row>
    <row r="54" spans="1:7" ht="47.25">
      <c r="A54" s="5" t="s">
        <v>79</v>
      </c>
      <c r="B54" s="20" t="s">
        <v>67</v>
      </c>
      <c r="C54" s="9">
        <v>127409.3</v>
      </c>
      <c r="D54" s="9">
        <v>181348.3</v>
      </c>
      <c r="E54" s="9">
        <v>180995.2</v>
      </c>
      <c r="F54" s="42">
        <f t="shared" si="1"/>
        <v>-353.0999999999767</v>
      </c>
      <c r="G54" s="41">
        <f t="shared" si="2"/>
        <v>99.80529180587853</v>
      </c>
    </row>
    <row r="55" spans="1:7" ht="31.5">
      <c r="A55" s="5" t="s">
        <v>80</v>
      </c>
      <c r="B55" s="20" t="s">
        <v>68</v>
      </c>
      <c r="C55" s="9">
        <v>270</v>
      </c>
      <c r="D55" s="9">
        <v>277.9</v>
      </c>
      <c r="E55" s="9">
        <v>277.9</v>
      </c>
      <c r="F55" s="42">
        <f t="shared" si="1"/>
        <v>0</v>
      </c>
      <c r="G55" s="41">
        <f t="shared" si="2"/>
        <v>100</v>
      </c>
    </row>
    <row r="56" spans="1:7" ht="18.75">
      <c r="A56" s="5" t="s">
        <v>81</v>
      </c>
      <c r="B56" s="20" t="s">
        <v>69</v>
      </c>
      <c r="C56" s="9">
        <v>953593.6</v>
      </c>
      <c r="D56" s="9">
        <v>1046404.2</v>
      </c>
      <c r="E56" s="9">
        <v>1046539.9</v>
      </c>
      <c r="F56" s="42">
        <f t="shared" si="1"/>
        <v>135.70000000006985</v>
      </c>
      <c r="G56" s="41">
        <f t="shared" si="2"/>
        <v>100.01296822011992</v>
      </c>
    </row>
    <row r="57" spans="1:7" ht="31.5">
      <c r="A57" s="5" t="s">
        <v>82</v>
      </c>
      <c r="B57" s="20" t="s">
        <v>70</v>
      </c>
      <c r="C57" s="9">
        <v>99709.9</v>
      </c>
      <c r="D57" s="9">
        <v>101789.9</v>
      </c>
      <c r="E57" s="9">
        <v>102083.9</v>
      </c>
      <c r="F57" s="42">
        <f t="shared" si="1"/>
        <v>294</v>
      </c>
      <c r="G57" s="41">
        <f t="shared" si="2"/>
        <v>100.28883022775345</v>
      </c>
    </row>
    <row r="58" spans="1:7" ht="31.5">
      <c r="A58" s="5" t="s">
        <v>83</v>
      </c>
      <c r="B58" s="20" t="s">
        <v>71</v>
      </c>
      <c r="C58" s="9">
        <v>35704.8</v>
      </c>
      <c r="D58" s="9">
        <v>43450.3</v>
      </c>
      <c r="E58" s="9">
        <v>44336.3</v>
      </c>
      <c r="F58" s="42">
        <f t="shared" si="1"/>
        <v>886</v>
      </c>
      <c r="G58" s="41">
        <f t="shared" si="2"/>
        <v>102.03911135251079</v>
      </c>
    </row>
    <row r="59" spans="1:7" ht="31.5">
      <c r="A59" s="5" t="s">
        <v>84</v>
      </c>
      <c r="B59" s="20" t="s">
        <v>72</v>
      </c>
      <c r="C59" s="9">
        <v>42718</v>
      </c>
      <c r="D59" s="9">
        <v>55982.9</v>
      </c>
      <c r="E59" s="9">
        <v>55982.9</v>
      </c>
      <c r="F59" s="42">
        <f t="shared" si="1"/>
        <v>0</v>
      </c>
      <c r="G59" s="41">
        <f t="shared" si="2"/>
        <v>100</v>
      </c>
    </row>
    <row r="60" spans="1:7" ht="31.5">
      <c r="A60" s="5" t="s">
        <v>85</v>
      </c>
      <c r="B60" s="20" t="s">
        <v>73</v>
      </c>
      <c r="C60" s="9">
        <v>2443.5</v>
      </c>
      <c r="D60" s="9">
        <v>2832.9</v>
      </c>
      <c r="E60" s="9">
        <v>2832.9</v>
      </c>
      <c r="F60" s="42">
        <f t="shared" si="1"/>
        <v>0</v>
      </c>
      <c r="G60" s="41">
        <f t="shared" si="2"/>
        <v>100</v>
      </c>
    </row>
    <row r="61" spans="1:7" ht="37.5">
      <c r="A61" s="4"/>
      <c r="B61" s="21" t="s">
        <v>74</v>
      </c>
      <c r="C61" s="2">
        <f>C49-C50</f>
        <v>0</v>
      </c>
      <c r="D61" s="2">
        <f>D49-D50</f>
        <v>-52256.399999999674</v>
      </c>
      <c r="E61" s="2">
        <f>E49-E50</f>
        <v>-1457.799999999581</v>
      </c>
      <c r="F61" s="2">
        <f>F49-F50</f>
        <v>50798.60000000009</v>
      </c>
      <c r="G61" s="41">
        <f t="shared" si="2"/>
        <v>2.7897061412565543</v>
      </c>
    </row>
    <row r="62" spans="1:7" ht="56.25">
      <c r="A62" s="4"/>
      <c r="B62" s="22" t="s">
        <v>75</v>
      </c>
      <c r="C62" s="9">
        <v>0</v>
      </c>
      <c r="D62" s="9">
        <v>52256.4</v>
      </c>
      <c r="E62" s="9">
        <v>1457.8</v>
      </c>
      <c r="F62" s="9">
        <v>0</v>
      </c>
      <c r="G62" s="41">
        <f t="shared" si="2"/>
        <v>2.789706141257339</v>
      </c>
    </row>
    <row r="63" spans="1:7" ht="56.25">
      <c r="A63" s="35"/>
      <c r="B63" s="23" t="s">
        <v>86</v>
      </c>
      <c r="C63" s="16">
        <v>0</v>
      </c>
      <c r="D63" s="9">
        <v>52256.4</v>
      </c>
      <c r="E63" s="16">
        <v>1457.8</v>
      </c>
      <c r="F63" s="16">
        <v>0</v>
      </c>
      <c r="G63" s="41">
        <f t="shared" si="2"/>
        <v>2.789706141257339</v>
      </c>
    </row>
  </sheetData>
  <sheetProtection/>
  <mergeCells count="9">
    <mergeCell ref="A2:G2"/>
    <mergeCell ref="A3:G3"/>
    <mergeCell ref="A6:A8"/>
    <mergeCell ref="B6:B8"/>
    <mergeCell ref="C6:C8"/>
    <mergeCell ref="D6:D8"/>
    <mergeCell ref="E6:E8"/>
    <mergeCell ref="F6:F8"/>
    <mergeCell ref="G6:G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2022-11-15T07:27:45Z</dcterms:modified>
  <cp:category/>
  <cp:version/>
  <cp:contentType/>
  <cp:contentStatus/>
</cp:coreProperties>
</file>